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<sst xmlns="http://schemas.openxmlformats.org/spreadsheetml/2006/main" count="310" uniqueCount="148">
  <si>
    <t>เทศบาลตำบลเทพาลัย</t>
  </si>
  <si>
    <t xml:space="preserve">เดือน  </t>
  </si>
  <si>
    <t>มกราคม  2558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</si>
  <si>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</si>
  <si>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</si>
  <si>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</si>
  <si>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</si>
  <si>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</si>
  <si>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</si>
  <si>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</si>
  <si>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</si>
  <si>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</si>
  <si>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</si>
  <si>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</si>
  <si>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</si>
  <si>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</si>
  <si>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</si>
  <si>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</si>
  <si>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</si>
  <si>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</si>
  <si>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</si>
  <si>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</si>
  <si>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</si>
  <si>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</si>
  <si>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</si>
  <si>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</si>
  <si>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</si>
  <si>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</si>
  <si>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</si>
  <si>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</si>
  <si>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</si>
  <si>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</si>
  <si>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</si>
  <si>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</si>
  <si>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</si>
  <si>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</si>
  <si>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</si>
  <si>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</si>
  <si>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</si>
  <si>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</si>
  <si>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</si>
  <si>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</si>
  <si>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</si>
  <si>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</si>
  <si>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</si>
  <si>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</si>
  <si>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</si>
  <si>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</si>
  <si>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</si>
  <si>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</si>
  <si>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</si>
  <si>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</si>
  <si>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</si>
  <si>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</si>
  <si>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</si>
  <si>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</si>
  <si>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</si>
  <si>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</si>
  <si>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</si>
  <si>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</si>
  <si>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เจ้าหนี้-ร้านสิริมงคลพานิช</t>
  </si>
  <si>
    <t>210100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</si>
  <si>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</si>
  <si>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</si>
  <si>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</si>
  <si>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</si>
  <si>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</si>
  <si>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</si>
  <si>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</si>
  <si>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</si>
  <si>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</si>
  <si>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</si>
  <si>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</si>
  <si>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</si>
  <si>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</si>
  <si>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</si>
  <si>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</si>
  <si>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</si>
  <si>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</si>
  <si>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</si>
  <si>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</si>
  <si>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</si>
  <si>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</si>
  <si>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</si>
  <si>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</si>
  <si>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</si>
  <si>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</si>
  <si>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</si>
  <si>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(เงินอุดหนุนทั่วไประบุวัตถุประสงค์)</t>
  </si>
  <si>
    <t>เงินเดือน (ฝ่ายประจำ ) เงินอุดหนุนทั่วไประบุฯ</t>
  </si>
  <si>
    <t>ค่าครุภัณฑ์(เงินอุดหนุนทั่วไประบุวัตถุประสงค์)</t>
  </si>
  <si>
    <t>ค่าใช้สอย(เงินอุดหนุนทั่วไประบวัตุประสงค์)</t>
  </si>
  <si>
    <t>ค่าวัสดุ(เงินอุดหนุนทั่วไประบุวัตถุประสงค์)</t>
  </si>
  <si>
    <t>รายจ่ายค้างจ่าย (หมายเหตุ 3)</t>
  </si>
  <si>
    <t>เงินรับฝาก (หมายเหตุ 2)</t>
  </si>
  <si>
    <t>เงินสะสม</t>
  </si>
  <si>
    <t>ภาษีหน้าฎีกา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</si>
  <si>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</si>
  <si>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</si>
  <si>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</si>
  <si>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</si>
  <si>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</si>
  <si>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</si>
  <si>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</si>
  <si>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</si>
  <si>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</si>
  <si>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</si>
  <si>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</si>
  <si>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</si>
  <si>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</si>
  <si>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</si>
  <si>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</si>
  <si>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</si>
  <si>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</si>
  <si>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</si>
  <si>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</si>
  <si>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</si>
  <si>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</si>
  <si>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</si>
  <si>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</si>
  <si>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</si>
  <si>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</si>
  <si>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</si>
  <si>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</si>
  <si>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</si>
  <si>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</si>
  <si>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</si>
  <si>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</si>
  <si>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</si>
  <si>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</si>
  <si>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</si>
  <si>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</si>
  <si>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</si>
  <si>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30  มกราคม  2558</t>
  </si>
  <si>
    <t>รายรับ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</si>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</sst>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view="pageBreakPreview" zoomScaleSheetLayoutView="100" zoomScalePageLayoutView="0" workbookViewId="0" topLeftCell="A70">
      <selection activeCell="J39" sqref="J39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31259707</v>
      </c>
      <c r="H8" s="27">
        <v>16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256400</v>
      </c>
      <c r="B10" s="14" t="s">
        <v>15</v>
      </c>
      <c r="C10" s="33">
        <v>38200</v>
      </c>
      <c r="D10" s="34">
        <v>25</v>
      </c>
      <c r="E10" s="23" t="s">
        <v>16</v>
      </c>
      <c r="F10" s="35" t="s">
        <v>17</v>
      </c>
      <c r="G10" s="33">
        <v>35425</v>
      </c>
      <c r="H10" s="34">
        <v>25</v>
      </c>
    </row>
    <row r="11" spans="1:8" ht="18.75">
      <c r="A11" s="32">
        <v>338600</v>
      </c>
      <c r="B11" s="14" t="s">
        <v>15</v>
      </c>
      <c r="C11" s="33">
        <v>25975</v>
      </c>
      <c r="D11" s="34" t="s">
        <v>15</v>
      </c>
      <c r="E11" s="23" t="s">
        <v>18</v>
      </c>
      <c r="F11" s="35" t="s">
        <v>19</v>
      </c>
      <c r="G11" s="33">
        <v>8400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260892</v>
      </c>
      <c r="D12" s="34">
        <v>24</v>
      </c>
      <c r="E12" s="23" t="s">
        <v>20</v>
      </c>
      <c r="F12" s="35" t="s">
        <v>21</v>
      </c>
      <c r="G12" s="33">
        <v>238607</v>
      </c>
      <c r="H12" s="34">
        <v>24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33652</v>
      </c>
      <c r="D14" s="34" t="s">
        <v>15</v>
      </c>
      <c r="E14" s="23" t="s">
        <v>24</v>
      </c>
      <c r="F14" s="35" t="s">
        <v>25</v>
      </c>
      <c r="G14" s="33">
        <v>14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4177951</v>
      </c>
      <c r="D16" s="34">
        <v>95</v>
      </c>
      <c r="E16" s="23" t="s">
        <v>28</v>
      </c>
      <c r="F16" s="35" t="s">
        <v>29</v>
      </c>
      <c r="G16" s="37">
        <v>1350675</v>
      </c>
      <c r="H16" s="34">
        <v>39</v>
      </c>
    </row>
    <row r="17" spans="1:8" ht="18.75">
      <c r="A17" s="32">
        <v>13000000</v>
      </c>
      <c r="B17" s="14" t="s">
        <v>15</v>
      </c>
      <c r="C17" s="37">
        <v>5655585</v>
      </c>
      <c r="D17" s="34" t="s">
        <v>15</v>
      </c>
      <c r="E17" s="23" t="s">
        <v>30</v>
      </c>
      <c r="F17" s="35" t="s">
        <v>31</v>
      </c>
      <c r="G17" s="37">
        <v>419400</v>
      </c>
      <c r="H17" s="34" t="s">
        <v>15</v>
      </c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10192256</v>
      </c>
      <c r="D18" s="42">
        <f>MOD(SUM(D10:D17),100)</f>
        <v>44</v>
      </c>
      <c r="E18" s="23"/>
      <c r="F18" s="43"/>
      <c r="G18" s="44">
        <f>SUM(G10:G17)+INT(SUM(H10:H17)/100)</f>
        <v>2052521</v>
      </c>
      <c r="H18" s="42">
        <f>MOD(SUM(H10:H17),100)</f>
        <v>88</v>
      </c>
    </row>
    <row r="19" spans="1:8" ht="18.75">
      <c r="A19" s="32"/>
      <c r="B19" s="14"/>
      <c r="C19" s="37">
        <v>1997175</v>
      </c>
      <c r="D19" s="34" t="s">
        <v>15</v>
      </c>
      <c r="E19" s="23" t="s">
        <v>32</v>
      </c>
      <c r="F19" s="35" t="s">
        <v>33</v>
      </c>
      <c r="G19" s="37">
        <v>759400</v>
      </c>
      <c r="H19" s="34" t="s">
        <v>15</v>
      </c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27750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/>
      <c r="D23" s="46"/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198350</v>
      </c>
      <c r="D24" s="46" t="s">
        <v>15</v>
      </c>
      <c r="E24" s="23" t="s">
        <v>42</v>
      </c>
      <c r="F24" s="35" t="s">
        <v>43</v>
      </c>
      <c r="G24" s="37">
        <v>6900</v>
      </c>
      <c r="H24" s="46" t="s">
        <v>15</v>
      </c>
    </row>
    <row r="25" spans="1:8" ht="18.75">
      <c r="A25" s="36"/>
      <c r="B25" s="23"/>
      <c r="C25" s="37">
        <v>793805</v>
      </c>
      <c r="D25" s="46" t="s">
        <v>15</v>
      </c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1459658</v>
      </c>
      <c r="D30" s="46">
        <v>31</v>
      </c>
      <c r="E30" s="23" t="s">
        <v>54</v>
      </c>
      <c r="F30" s="35" t="s">
        <v>55</v>
      </c>
      <c r="G30" s="37">
        <v>339851</v>
      </c>
      <c r="H30" s="46">
        <v>86</v>
      </c>
    </row>
    <row r="31" spans="1:8" ht="18.75">
      <c r="A31" s="36"/>
      <c r="B31" s="23"/>
      <c r="C31" s="37">
        <v>461502</v>
      </c>
      <c r="D31" s="34" t="s">
        <v>15</v>
      </c>
      <c r="E31" s="23" t="s">
        <v>56</v>
      </c>
      <c r="F31" s="35" t="s">
        <v>57</v>
      </c>
      <c r="G31" s="37">
        <v>227475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>
        <v>0</v>
      </c>
      <c r="D33" s="34">
        <v>1</v>
      </c>
      <c r="E33" s="23" t="s">
        <v>60</v>
      </c>
      <c r="F33" s="35" t="s">
        <v>61</v>
      </c>
      <c r="G33" s="37">
        <v>0</v>
      </c>
      <c r="H33" s="34">
        <v>1</v>
      </c>
    </row>
    <row r="34" spans="1:8" ht="18.75">
      <c r="A34" s="36"/>
      <c r="B34" s="23"/>
      <c r="C34" s="37"/>
      <c r="D34" s="34"/>
      <c r="E34" s="23" t="s">
        <v>62</v>
      </c>
      <c r="F34" s="35" t="s">
        <v>63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6022419</v>
      </c>
      <c r="D41" s="42">
        <f>MOD(SUM(D19:D40),100)</f>
        <v>32</v>
      </c>
      <c r="E41" s="30"/>
      <c r="F41" s="30"/>
      <c r="G41" s="51">
        <f>SUM(G19:G40)+INT(SUM(H19:H40)/100)</f>
        <v>1333626</v>
      </c>
      <c r="H41" s="42">
        <f>MOD(SUM(H19:H40),100)</f>
        <v>87</v>
      </c>
    </row>
    <row r="42" spans="1:8" ht="18.75">
      <c r="A42" s="52"/>
      <c r="B42" s="53"/>
      <c r="C42" s="54">
        <f>SUM(C18+C41)+INT(SUM(D18+D41)/100)</f>
        <v>16214675</v>
      </c>
      <c r="D42" s="55">
        <f>MOD(SUM(D18+D41),100)</f>
        <v>76</v>
      </c>
      <c r="E42" s="56" t="s">
        <v>64</v>
      </c>
      <c r="G42" s="57">
        <f>SUM(G18+G41)+INT(SUM(H18+H41)/100)</f>
        <v>3386148</v>
      </c>
      <c r="H42" s="55">
        <f>MOD(SUM(H18+H41),100)</f>
        <v>75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65</v>
      </c>
      <c r="F47" s="60"/>
      <c r="G47" s="61"/>
      <c r="H47" s="64"/>
    </row>
    <row r="48" spans="1:8" ht="19.5" customHeight="1">
      <c r="A48" s="65">
        <v>2775360</v>
      </c>
      <c r="B48" s="14" t="s">
        <v>15</v>
      </c>
      <c r="C48" s="33">
        <v>866626</v>
      </c>
      <c r="D48" s="34" t="s">
        <v>15</v>
      </c>
      <c r="E48" s="23" t="s">
        <v>66</v>
      </c>
      <c r="F48" s="35" t="s">
        <v>67</v>
      </c>
      <c r="G48" s="33">
        <v>409732</v>
      </c>
      <c r="H48" s="34" t="s">
        <v>15</v>
      </c>
    </row>
    <row r="49" spans="1:8" ht="19.5" customHeight="1">
      <c r="A49" s="65">
        <v>2624640</v>
      </c>
      <c r="B49" s="14" t="s">
        <v>15</v>
      </c>
      <c r="C49" s="33">
        <v>414305</v>
      </c>
      <c r="D49" s="34" t="s">
        <v>15</v>
      </c>
      <c r="E49" s="23" t="s">
        <v>68</v>
      </c>
      <c r="F49" s="35" t="s">
        <v>69</v>
      </c>
      <c r="G49" s="33">
        <v>74520</v>
      </c>
      <c r="H49" s="34" t="s">
        <v>15</v>
      </c>
    </row>
    <row r="50" spans="1:8" ht="19.5" customHeight="1">
      <c r="A50" s="65">
        <v>9852300</v>
      </c>
      <c r="B50" s="14" t="s">
        <v>15</v>
      </c>
      <c r="C50" s="33">
        <v>2793466</v>
      </c>
      <c r="D50" s="34" t="s">
        <v>15</v>
      </c>
      <c r="E50" s="23" t="s">
        <v>70</v>
      </c>
      <c r="F50" s="35" t="s">
        <v>71</v>
      </c>
      <c r="G50" s="33">
        <v>691725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161497</v>
      </c>
      <c r="D51" s="34" t="s">
        <v>15</v>
      </c>
      <c r="E51" s="23" t="s">
        <v>72</v>
      </c>
      <c r="F51" s="35" t="s">
        <v>73</v>
      </c>
      <c r="G51" s="66">
        <v>40490</v>
      </c>
      <c r="H51" s="34" t="s">
        <v>15</v>
      </c>
    </row>
    <row r="52" spans="1:8" ht="19.5" customHeight="1">
      <c r="A52" s="65">
        <v>5693600</v>
      </c>
      <c r="B52" s="14" t="s">
        <v>15</v>
      </c>
      <c r="C52" s="33">
        <v>1484012</v>
      </c>
      <c r="D52" s="34">
        <v>97</v>
      </c>
      <c r="E52" s="23" t="s">
        <v>74</v>
      </c>
      <c r="F52" s="35" t="s">
        <v>75</v>
      </c>
      <c r="G52" s="33">
        <v>372322</v>
      </c>
      <c r="H52" s="34">
        <v>2</v>
      </c>
    </row>
    <row r="53" spans="1:8" ht="19.5" customHeight="1">
      <c r="A53" s="38">
        <v>2392400</v>
      </c>
      <c r="B53" s="14" t="s">
        <v>15</v>
      </c>
      <c r="C53" s="66">
        <v>241236</v>
      </c>
      <c r="D53" s="34">
        <v>56</v>
      </c>
      <c r="E53" s="23" t="s">
        <v>76</v>
      </c>
      <c r="F53" s="35" t="s">
        <v>77</v>
      </c>
      <c r="G53" s="66">
        <v>120567</v>
      </c>
      <c r="H53" s="34">
        <v>48</v>
      </c>
    </row>
    <row r="54" spans="1:8" ht="19.5" customHeight="1">
      <c r="A54" s="65">
        <v>775000</v>
      </c>
      <c r="B54" s="14" t="s">
        <v>15</v>
      </c>
      <c r="C54" s="37">
        <v>135635</v>
      </c>
      <c r="D54" s="34">
        <v>77</v>
      </c>
      <c r="E54" s="23" t="s">
        <v>78</v>
      </c>
      <c r="F54" s="35" t="s">
        <v>79</v>
      </c>
      <c r="G54" s="37">
        <v>45096</v>
      </c>
      <c r="H54" s="34">
        <v>36</v>
      </c>
    </row>
    <row r="55" spans="1:8" ht="19.5" customHeight="1">
      <c r="A55" s="65">
        <v>1532300</v>
      </c>
      <c r="B55" s="14" t="s">
        <v>15</v>
      </c>
      <c r="C55" s="37"/>
      <c r="D55" s="34"/>
      <c r="E55" s="23" t="s">
        <v>80</v>
      </c>
      <c r="F55" s="35" t="s">
        <v>81</v>
      </c>
      <c r="G55" s="37"/>
      <c r="H55" s="34"/>
    </row>
    <row r="56" spans="1:8" ht="19.5" customHeight="1">
      <c r="A56" s="65">
        <v>3049000</v>
      </c>
      <c r="B56" s="14" t="s">
        <v>15</v>
      </c>
      <c r="C56" s="37">
        <v>82800</v>
      </c>
      <c r="D56" s="34" t="s">
        <v>15</v>
      </c>
      <c r="E56" s="23" t="s">
        <v>82</v>
      </c>
      <c r="F56" s="35" t="s">
        <v>83</v>
      </c>
      <c r="G56" s="37"/>
      <c r="H56" s="34"/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84</v>
      </c>
      <c r="F57" s="35" t="s">
        <v>85</v>
      </c>
      <c r="G57" s="37"/>
      <c r="H57" s="34"/>
    </row>
    <row r="58" spans="1:8" ht="19.5" customHeight="1">
      <c r="A58" s="65">
        <v>986000</v>
      </c>
      <c r="B58" s="14" t="s">
        <v>15</v>
      </c>
      <c r="C58" s="37">
        <v>304000</v>
      </c>
      <c r="D58" s="34" t="s">
        <v>15</v>
      </c>
      <c r="E58" s="23" t="s">
        <v>86</v>
      </c>
      <c r="F58" s="35" t="s">
        <v>87</v>
      </c>
      <c r="G58" s="37">
        <v>100000</v>
      </c>
      <c r="H58" s="34" t="s">
        <v>15</v>
      </c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6483579</v>
      </c>
      <c r="D59" s="42">
        <f>MOD(SUM(D47:D58),100)</f>
        <v>30</v>
      </c>
      <c r="E59" s="23"/>
      <c r="F59" s="35"/>
      <c r="G59" s="44">
        <f>SUM(G47:G58)+INT(SUM(H47:H58)/100)</f>
        <v>1854452</v>
      </c>
      <c r="H59" s="42">
        <f>MOD(SUM(H47:H58),100)</f>
        <v>86</v>
      </c>
    </row>
    <row r="60" spans="1:8" ht="19.5" customHeight="1">
      <c r="A60" s="38"/>
      <c r="B60" s="14"/>
      <c r="C60" s="37">
        <v>1496835</v>
      </c>
      <c r="D60" s="46" t="s">
        <v>15</v>
      </c>
      <c r="E60" s="23" t="s">
        <v>88</v>
      </c>
      <c r="F60" s="35" t="s">
        <v>67</v>
      </c>
      <c r="G60" s="37">
        <v>445345</v>
      </c>
      <c r="H60" s="46" t="s">
        <v>15</v>
      </c>
    </row>
    <row r="61" spans="1:8" ht="19.5" customHeight="1">
      <c r="A61" s="38"/>
      <c r="B61" s="14"/>
      <c r="C61" s="37">
        <v>137190</v>
      </c>
      <c r="D61" s="46" t="s">
        <v>15</v>
      </c>
      <c r="E61" s="69" t="s">
        <v>89</v>
      </c>
      <c r="F61" s="35" t="s">
        <v>71</v>
      </c>
      <c r="G61" s="37"/>
      <c r="H61" s="46"/>
    </row>
    <row r="62" spans="1:8" ht="19.5" customHeight="1">
      <c r="A62" s="38"/>
      <c r="B62" s="14"/>
      <c r="C62" s="37"/>
      <c r="D62" s="46"/>
      <c r="E62" s="69" t="s">
        <v>90</v>
      </c>
      <c r="F62" s="35" t="s">
        <v>81</v>
      </c>
      <c r="G62" s="37"/>
      <c r="H62" s="46"/>
    </row>
    <row r="63" spans="1:8" ht="19.5" customHeight="1">
      <c r="A63" s="38"/>
      <c r="B63" s="14"/>
      <c r="C63" s="37"/>
      <c r="D63" s="46"/>
      <c r="E63" s="45" t="s">
        <v>34</v>
      </c>
      <c r="F63" s="35"/>
      <c r="G63" s="37"/>
      <c r="H63" s="46"/>
    </row>
    <row r="64" spans="1:8" ht="19.5" customHeight="1">
      <c r="A64" s="38"/>
      <c r="B64" s="14"/>
      <c r="C64" s="37"/>
      <c r="D64" s="46"/>
      <c r="E64" s="69" t="s">
        <v>91</v>
      </c>
      <c r="F64" s="35" t="s">
        <v>75</v>
      </c>
      <c r="G64" s="37"/>
      <c r="H64" s="46"/>
    </row>
    <row r="65" spans="1:8" ht="19.5" customHeight="1">
      <c r="A65" s="38"/>
      <c r="B65" s="14"/>
      <c r="C65" s="37"/>
      <c r="D65" s="46"/>
      <c r="E65" s="69" t="s">
        <v>92</v>
      </c>
      <c r="F65" s="35" t="s">
        <v>77</v>
      </c>
      <c r="G65" s="37"/>
      <c r="H65" s="46"/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198350</v>
      </c>
      <c r="D68" s="46" t="s">
        <v>15</v>
      </c>
      <c r="E68" s="23" t="s">
        <v>42</v>
      </c>
      <c r="F68" s="35" t="s">
        <v>43</v>
      </c>
      <c r="G68" s="37">
        <v>6900</v>
      </c>
      <c r="H68" s="46" t="s">
        <v>15</v>
      </c>
    </row>
    <row r="69" spans="1:8" ht="19.5" customHeight="1">
      <c r="A69" s="38"/>
      <c r="B69" s="14"/>
      <c r="C69" s="37">
        <v>822615</v>
      </c>
      <c r="D69" s="46" t="s">
        <v>15</v>
      </c>
      <c r="E69" s="23" t="s">
        <v>44</v>
      </c>
      <c r="F69" s="35" t="s">
        <v>45</v>
      </c>
      <c r="G69" s="37">
        <v>28810</v>
      </c>
      <c r="H69" s="46" t="s">
        <v>15</v>
      </c>
    </row>
    <row r="70" spans="1:8" ht="19.5" customHeight="1">
      <c r="A70" s="38"/>
      <c r="B70" s="14"/>
      <c r="C70" s="37">
        <v>262151</v>
      </c>
      <c r="D70" s="46">
        <v>86</v>
      </c>
      <c r="E70" s="23" t="s">
        <v>58</v>
      </c>
      <c r="F70" s="35" t="s">
        <v>59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93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1471494</v>
      </c>
      <c r="D74" s="34">
        <v>31</v>
      </c>
      <c r="E74" s="23" t="s">
        <v>94</v>
      </c>
      <c r="F74" s="35" t="s">
        <v>55</v>
      </c>
      <c r="G74" s="37">
        <v>454692</v>
      </c>
      <c r="H74" s="34">
        <v>48</v>
      </c>
    </row>
    <row r="75" spans="1:8" ht="19.5" customHeight="1">
      <c r="A75" s="38"/>
      <c r="B75" s="14"/>
      <c r="C75" s="37"/>
      <c r="D75" s="46"/>
      <c r="E75" s="23" t="s">
        <v>95</v>
      </c>
      <c r="F75" s="35" t="s">
        <v>57</v>
      </c>
      <c r="G75" s="37"/>
      <c r="H75" s="46"/>
    </row>
    <row r="76" spans="1:8" ht="19.5" customHeight="1">
      <c r="A76" s="65"/>
      <c r="B76" s="23"/>
      <c r="C76" s="33"/>
      <c r="D76" s="46"/>
      <c r="E76" s="23" t="s">
        <v>96</v>
      </c>
      <c r="F76" s="35"/>
      <c r="G76" s="33"/>
      <c r="H76" s="46"/>
    </row>
    <row r="77" spans="1:8" ht="19.5" customHeight="1">
      <c r="A77" s="65"/>
      <c r="B77" s="23"/>
      <c r="C77" s="33"/>
      <c r="D77" s="46"/>
      <c r="E77" s="70" t="s">
        <v>62</v>
      </c>
      <c r="F77" s="49" t="s">
        <v>63</v>
      </c>
      <c r="G77" s="33"/>
      <c r="H77" s="46"/>
    </row>
    <row r="78" spans="1:8" ht="19.5" customHeight="1">
      <c r="A78" s="71"/>
      <c r="B78" s="30"/>
      <c r="C78" s="51">
        <f>SUM(C60:C77)+INT(SUM(D60:D77)/100)</f>
        <v>4388636</v>
      </c>
      <c r="D78" s="42">
        <f>MOD(SUM(D60:D77),100)</f>
        <v>17</v>
      </c>
      <c r="E78" s="70"/>
      <c r="F78" s="30"/>
      <c r="G78" s="51">
        <f>SUM(G60:G77)+INT(SUM(H60:H77)/100)</f>
        <v>935747</v>
      </c>
      <c r="H78" s="42">
        <f>MOD(SUM(H60:H77),100)</f>
        <v>48</v>
      </c>
    </row>
    <row r="79" spans="1:8" ht="19.5" customHeight="1">
      <c r="A79" s="72"/>
      <c r="B79" s="73"/>
      <c r="C79" s="74">
        <f>SUM(C59+C78)+INT(SUM(D59+D78)/100)</f>
        <v>10872215</v>
      </c>
      <c r="D79" s="75">
        <f>MOD(SUM(D59+D78),100)</f>
        <v>47</v>
      </c>
      <c r="E79" s="76" t="s">
        <v>97</v>
      </c>
      <c r="F79" s="77"/>
      <c r="G79" s="74">
        <f>SUM(G59+G78)+INT(SUM(H59+H78)/100)</f>
        <v>2790200</v>
      </c>
      <c r="H79" s="75">
        <f>MOD(SUM(H59+H78),100)</f>
        <v>34</v>
      </c>
    </row>
    <row r="80" spans="1:8" ht="19.5" customHeight="1">
      <c r="A80" s="78"/>
      <c r="B80" s="78"/>
      <c r="C80" s="54">
        <v>5342460</v>
      </c>
      <c r="D80" s="34">
        <v>29</v>
      </c>
      <c r="E80" s="76" t="s">
        <v>98</v>
      </c>
      <c r="F80" s="77"/>
      <c r="G80" s="79">
        <v>595948</v>
      </c>
      <c r="H80" s="55">
        <v>41</v>
      </c>
    </row>
    <row r="81" spans="3:8" ht="19.5" customHeight="1">
      <c r="C81" s="33"/>
      <c r="D81" s="33"/>
      <c r="E81" s="70" t="s">
        <v>99</v>
      </c>
      <c r="G81" s="80"/>
      <c r="H81" s="28"/>
    </row>
    <row r="82" spans="3:8" ht="19.5" customHeight="1">
      <c r="C82" s="68"/>
      <c r="D82" s="81"/>
      <c r="E82" s="76" t="s">
        <v>100</v>
      </c>
      <c r="F82" s="77"/>
      <c r="G82" s="79"/>
      <c r="H82" s="55"/>
    </row>
    <row r="83" spans="1:8" ht="19.5" customHeight="1" thickBot="1">
      <c r="A83" s="82"/>
      <c r="B83" s="82"/>
      <c r="C83" s="83">
        <f>SUM(C8+C42-C79)+INT(SUM(D8+D42-D79)/100)</f>
        <v>31855655</v>
      </c>
      <c r="D83" s="84">
        <f>MOD(SUM(D8+D42-D79),100)</f>
        <v>57</v>
      </c>
      <c r="E83" s="5" t="s">
        <v>101</v>
      </c>
      <c r="F83" s="82"/>
      <c r="G83" s="85">
        <f>SUM(G8+G42-G79)+INT(SUM(H8+H42-H79)/100)</f>
        <v>31855655</v>
      </c>
      <c r="H83" s="84">
        <f>MOD(SUM(H8+H42-H79),100)</f>
        <v>57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J92" sqref="J92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102</v>
      </c>
      <c r="B1" s="87"/>
      <c r="C1" s="87"/>
      <c r="D1" s="87"/>
      <c r="E1" s="87"/>
      <c r="F1" s="87"/>
    </row>
    <row r="2" spans="1:6" ht="21">
      <c r="A2" s="87" t="s">
        <v>103</v>
      </c>
      <c r="B2" s="87"/>
      <c r="C2" s="87"/>
      <c r="D2" s="87"/>
      <c r="E2" s="87"/>
      <c r="F2" s="87"/>
    </row>
    <row r="3" spans="1:6" ht="21">
      <c r="A3" s="89">
        <v>42034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104</v>
      </c>
      <c r="C4" s="91" t="s">
        <v>105</v>
      </c>
      <c r="D4" s="90"/>
      <c r="E4" s="90" t="s">
        <v>106</v>
      </c>
      <c r="F4" s="90"/>
    </row>
    <row r="5" spans="1:6" ht="21" customHeight="1">
      <c r="A5" s="92" t="s">
        <v>107</v>
      </c>
      <c r="B5" s="93" t="s">
        <v>108</v>
      </c>
      <c r="C5" s="94">
        <v>20</v>
      </c>
      <c r="D5" s="95" t="s">
        <v>15</v>
      </c>
      <c r="E5" s="94"/>
      <c r="F5" s="96"/>
    </row>
    <row r="6" spans="1:6" ht="21" customHeight="1">
      <c r="A6" s="92" t="s">
        <v>109</v>
      </c>
      <c r="B6" s="93" t="s">
        <v>110</v>
      </c>
      <c r="C6" s="94">
        <v>12732654</v>
      </c>
      <c r="D6" s="96">
        <v>30</v>
      </c>
      <c r="E6" s="94"/>
      <c r="F6" s="96"/>
    </row>
    <row r="7" spans="1:6" ht="21" customHeight="1">
      <c r="A7" s="97" t="s">
        <v>111</v>
      </c>
      <c r="B7" s="93" t="s">
        <v>112</v>
      </c>
      <c r="C7" s="94">
        <v>10032257</v>
      </c>
      <c r="D7" s="96">
        <v>80</v>
      </c>
      <c r="E7" s="94"/>
      <c r="F7" s="96"/>
    </row>
    <row r="8" spans="1:6" ht="21" customHeight="1">
      <c r="A8" s="97" t="s">
        <v>113</v>
      </c>
      <c r="B8" s="93" t="s">
        <v>110</v>
      </c>
      <c r="C8" s="94">
        <v>1048050</v>
      </c>
      <c r="D8" s="96">
        <v>86</v>
      </c>
      <c r="E8" s="94"/>
      <c r="F8" s="96"/>
    </row>
    <row r="9" spans="1:6" ht="21" customHeight="1">
      <c r="A9" s="97" t="s">
        <v>114</v>
      </c>
      <c r="B9" s="93" t="s">
        <v>110</v>
      </c>
      <c r="C9" s="94">
        <v>8042672</v>
      </c>
      <c r="D9" s="96">
        <v>61</v>
      </c>
      <c r="E9" s="94"/>
      <c r="F9" s="96"/>
    </row>
    <row r="10" spans="1:6" ht="21" customHeight="1">
      <c r="A10" s="92" t="s">
        <v>115</v>
      </c>
      <c r="B10" s="93" t="s">
        <v>116</v>
      </c>
      <c r="C10" s="94"/>
      <c r="D10" s="95"/>
      <c r="E10" s="94"/>
      <c r="F10" s="96"/>
    </row>
    <row r="11" spans="1:6" ht="21" customHeight="1">
      <c r="A11" s="92" t="s">
        <v>117</v>
      </c>
      <c r="B11" s="93" t="s">
        <v>37</v>
      </c>
      <c r="C11" s="94">
        <v>540</v>
      </c>
      <c r="D11" s="95" t="s">
        <v>15</v>
      </c>
      <c r="E11" s="94"/>
      <c r="F11" s="96"/>
    </row>
    <row r="12" spans="1:6" ht="21" customHeight="1">
      <c r="A12" s="92" t="s">
        <v>118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119</v>
      </c>
      <c r="B13" s="93" t="s">
        <v>41</v>
      </c>
      <c r="C13" s="94">
        <v>10000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28810</v>
      </c>
      <c r="D14" s="95" t="s">
        <v>15</v>
      </c>
      <c r="E14" s="94"/>
      <c r="F14" s="96"/>
    </row>
    <row r="15" spans="1:6" ht="21" customHeight="1">
      <c r="A15" s="92" t="s">
        <v>120</v>
      </c>
      <c r="B15" s="93" t="s">
        <v>43</v>
      </c>
      <c r="C15" s="94"/>
      <c r="D15" s="95"/>
      <c r="E15" s="94"/>
      <c r="F15" s="96"/>
    </row>
    <row r="16" spans="1:6" ht="21" customHeight="1">
      <c r="A16" s="92" t="s">
        <v>62</v>
      </c>
      <c r="B16" s="93" t="s">
        <v>63</v>
      </c>
      <c r="C16" s="94"/>
      <c r="D16" s="95"/>
      <c r="E16" s="94"/>
      <c r="F16" s="96"/>
    </row>
    <row r="17" spans="1:6" ht="21" customHeight="1">
      <c r="A17" s="92" t="s">
        <v>121</v>
      </c>
      <c r="B17" s="93" t="s">
        <v>122</v>
      </c>
      <c r="C17" s="94"/>
      <c r="D17" s="95" t="s">
        <v>15</v>
      </c>
      <c r="E17" s="94"/>
      <c r="F17" s="96"/>
    </row>
    <row r="18" spans="1:6" ht="21" customHeight="1">
      <c r="A18" s="92" t="s">
        <v>123</v>
      </c>
      <c r="B18" s="93" t="s">
        <v>59</v>
      </c>
      <c r="C18" s="94">
        <v>3568743</v>
      </c>
      <c r="D18" s="95">
        <v>68</v>
      </c>
      <c r="E18" s="94"/>
      <c r="F18" s="96"/>
    </row>
    <row r="19" spans="1:6" ht="21" customHeight="1">
      <c r="A19" s="92" t="s">
        <v>96</v>
      </c>
      <c r="B19" s="93" t="s">
        <v>124</v>
      </c>
      <c r="C19" s="94"/>
      <c r="D19" s="95"/>
      <c r="E19" s="94"/>
      <c r="F19" s="96"/>
    </row>
    <row r="20" spans="1:6" ht="21" customHeight="1">
      <c r="A20" s="92" t="s">
        <v>60</v>
      </c>
      <c r="B20" s="93" t="s">
        <v>61</v>
      </c>
      <c r="C20" s="94"/>
      <c r="D20" s="95"/>
      <c r="E20" s="94"/>
      <c r="F20" s="96">
        <v>1</v>
      </c>
    </row>
    <row r="21" spans="1:6" ht="21" customHeight="1">
      <c r="A21" s="92" t="s">
        <v>125</v>
      </c>
      <c r="B21" s="98">
        <v>210200</v>
      </c>
      <c r="C21" s="94"/>
      <c r="D21" s="95"/>
      <c r="E21" s="94"/>
      <c r="F21" s="96"/>
    </row>
    <row r="22" spans="1:6" ht="21" customHeight="1">
      <c r="A22" s="92" t="s">
        <v>50</v>
      </c>
      <c r="B22" s="99" t="s">
        <v>51</v>
      </c>
      <c r="C22" s="94"/>
      <c r="D22" s="95"/>
      <c r="E22" s="94"/>
      <c r="F22" s="96"/>
    </row>
    <row r="23" spans="1:6" ht="21" customHeight="1">
      <c r="A23" s="92" t="s">
        <v>52</v>
      </c>
      <c r="B23" s="99" t="s">
        <v>53</v>
      </c>
      <c r="C23" s="94"/>
      <c r="D23" s="95"/>
      <c r="E23" s="94"/>
      <c r="F23" s="96"/>
    </row>
    <row r="24" spans="1:6" ht="21" customHeight="1">
      <c r="A24" s="92" t="s">
        <v>126</v>
      </c>
      <c r="B24" s="93" t="s">
        <v>55</v>
      </c>
      <c r="C24" s="94"/>
      <c r="D24" s="95"/>
      <c r="E24" s="94">
        <v>163711</v>
      </c>
      <c r="F24" s="96">
        <v>70</v>
      </c>
    </row>
    <row r="25" spans="1:6" ht="21" customHeight="1">
      <c r="A25" s="92" t="s">
        <v>95</v>
      </c>
      <c r="B25" s="93" t="s">
        <v>57</v>
      </c>
      <c r="C25" s="94"/>
      <c r="D25" s="95"/>
      <c r="E25" s="94">
        <v>20294490</v>
      </c>
      <c r="F25" s="96">
        <v>26</v>
      </c>
    </row>
    <row r="26" spans="1:6" ht="21" customHeight="1">
      <c r="A26" s="92" t="s">
        <v>127</v>
      </c>
      <c r="B26" s="93" t="s">
        <v>128</v>
      </c>
      <c r="C26" s="94"/>
      <c r="D26" s="95"/>
      <c r="E26" s="94">
        <v>9849541</v>
      </c>
      <c r="F26" s="96">
        <v>14</v>
      </c>
    </row>
    <row r="27" spans="1:6" ht="21" customHeight="1">
      <c r="A27" s="92" t="s">
        <v>129</v>
      </c>
      <c r="B27" s="93" t="s">
        <v>130</v>
      </c>
      <c r="C27" s="94"/>
      <c r="D27" s="95"/>
      <c r="E27" s="94">
        <v>13273610</v>
      </c>
      <c r="F27" s="96">
        <v>44</v>
      </c>
    </row>
    <row r="28" spans="1:6" ht="21" customHeight="1">
      <c r="A28" s="92" t="s">
        <v>66</v>
      </c>
      <c r="B28" s="93" t="s">
        <v>67</v>
      </c>
      <c r="C28" s="94">
        <v>2363461</v>
      </c>
      <c r="D28" s="96" t="s">
        <v>15</v>
      </c>
      <c r="E28" s="94"/>
      <c r="F28" s="96"/>
    </row>
    <row r="29" spans="1:6" ht="21" customHeight="1">
      <c r="A29" s="92" t="s">
        <v>131</v>
      </c>
      <c r="B29" s="93" t="s">
        <v>69</v>
      </c>
      <c r="C29" s="100">
        <v>414305</v>
      </c>
      <c r="D29" s="95" t="s">
        <v>15</v>
      </c>
      <c r="E29" s="94"/>
      <c r="F29" s="96"/>
    </row>
    <row r="30" spans="1:6" ht="21" customHeight="1">
      <c r="A30" s="92" t="s">
        <v>70</v>
      </c>
      <c r="B30" s="93" t="s">
        <v>71</v>
      </c>
      <c r="C30" s="100">
        <v>2930656</v>
      </c>
      <c r="D30" s="95" t="s">
        <v>15</v>
      </c>
      <c r="E30" s="94"/>
      <c r="F30" s="96"/>
    </row>
    <row r="31" spans="1:6" ht="21" customHeight="1">
      <c r="A31" s="92" t="s">
        <v>72</v>
      </c>
      <c r="B31" s="93" t="s">
        <v>73</v>
      </c>
      <c r="C31" s="94">
        <v>161497</v>
      </c>
      <c r="D31" s="95" t="s">
        <v>15</v>
      </c>
      <c r="E31" s="100"/>
      <c r="F31" s="96"/>
    </row>
    <row r="32" spans="1:6" ht="21" customHeight="1">
      <c r="A32" s="92" t="s">
        <v>74</v>
      </c>
      <c r="B32" s="93" t="s">
        <v>75</v>
      </c>
      <c r="C32" s="94">
        <v>1484012</v>
      </c>
      <c r="D32" s="96">
        <v>97</v>
      </c>
      <c r="E32" s="100"/>
      <c r="F32" s="96"/>
    </row>
    <row r="33" spans="1:6" ht="21" customHeight="1">
      <c r="A33" s="92" t="s">
        <v>76</v>
      </c>
      <c r="B33" s="93" t="s">
        <v>77</v>
      </c>
      <c r="C33" s="94">
        <v>241236</v>
      </c>
      <c r="D33" s="96">
        <v>56</v>
      </c>
      <c r="E33" s="100"/>
      <c r="F33" s="96"/>
    </row>
    <row r="34" spans="1:6" ht="21" customHeight="1">
      <c r="A34" s="92" t="s">
        <v>78</v>
      </c>
      <c r="B34" s="93" t="s">
        <v>79</v>
      </c>
      <c r="C34" s="94">
        <v>135635</v>
      </c>
      <c r="D34" s="96">
        <v>77</v>
      </c>
      <c r="E34" s="94"/>
      <c r="F34" s="96"/>
    </row>
    <row r="35" spans="1:6" ht="21" customHeight="1">
      <c r="A35" s="92" t="s">
        <v>80</v>
      </c>
      <c r="B35" s="93" t="s">
        <v>81</v>
      </c>
      <c r="C35" s="94"/>
      <c r="D35" s="95" t="s">
        <v>15</v>
      </c>
      <c r="E35" s="94"/>
      <c r="F35" s="96"/>
    </row>
    <row r="36" spans="1:6" ht="21" customHeight="1">
      <c r="A36" s="92" t="s">
        <v>82</v>
      </c>
      <c r="B36" s="93" t="s">
        <v>83</v>
      </c>
      <c r="C36" s="94">
        <v>82800</v>
      </c>
      <c r="D36" s="95" t="s">
        <v>15</v>
      </c>
      <c r="E36" s="100"/>
      <c r="F36" s="96"/>
    </row>
    <row r="37" spans="1:6" ht="21" customHeight="1">
      <c r="A37" s="92" t="s">
        <v>84</v>
      </c>
      <c r="B37" s="98">
        <v>551000</v>
      </c>
      <c r="C37" s="94"/>
      <c r="D37" s="95"/>
      <c r="E37" s="94"/>
      <c r="F37" s="96"/>
    </row>
    <row r="38" spans="1:6" ht="21" customHeight="1">
      <c r="A38" s="92" t="s">
        <v>86</v>
      </c>
      <c r="B38" s="93" t="s">
        <v>87</v>
      </c>
      <c r="C38" s="100">
        <v>304000</v>
      </c>
      <c r="D38" s="95" t="s">
        <v>15</v>
      </c>
      <c r="E38" s="94"/>
      <c r="F38" s="96"/>
    </row>
    <row r="39" spans="1:6" ht="21" customHeight="1">
      <c r="A39" s="101"/>
      <c r="B39" s="102"/>
      <c r="C39" s="103"/>
      <c r="D39" s="104"/>
      <c r="E39" s="103"/>
      <c r="F39" s="105"/>
    </row>
    <row r="40" spans="1:6" ht="21" customHeight="1" thickBot="1">
      <c r="A40" s="106"/>
      <c r="B40" s="107"/>
      <c r="C40" s="108">
        <f>SUM(C5:C39)+INT(SUM(D5:D39)/100)</f>
        <v>43581353</v>
      </c>
      <c r="D40" s="109">
        <f>MOD(SUM(D5:D39),100)</f>
        <v>55</v>
      </c>
      <c r="E40" s="108">
        <f>SUM(E5:E39)+INT(SUM(F5:F39)/100)</f>
        <v>43581353</v>
      </c>
      <c r="F40" s="109">
        <f>MOD(SUM(F5:F39),100)</f>
        <v>55</v>
      </c>
    </row>
    <row r="41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H7" sqref="H7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132</v>
      </c>
      <c r="B2" s="6"/>
      <c r="C2" s="6"/>
      <c r="D2" s="6"/>
      <c r="E2" s="6"/>
    </row>
    <row r="3" spans="1:5" ht="28.5" customHeight="1">
      <c r="A3" s="6" t="s">
        <v>133</v>
      </c>
      <c r="B3" s="6"/>
      <c r="C3" s="6"/>
      <c r="D3" s="6"/>
      <c r="E3" s="6"/>
    </row>
    <row r="4" spans="1:5" ht="22.5" customHeight="1">
      <c r="A4" s="3" t="s">
        <v>134</v>
      </c>
      <c r="B4" s="88"/>
      <c r="C4" s="112" t="s">
        <v>6</v>
      </c>
      <c r="D4" s="112"/>
      <c r="E4" s="112" t="s">
        <v>135</v>
      </c>
    </row>
    <row r="5" spans="1:5" ht="22.5" customHeight="1">
      <c r="A5" s="88"/>
      <c r="B5" s="88" t="s">
        <v>136</v>
      </c>
      <c r="C5" s="113">
        <f>2052521.88+759400</f>
        <v>2811921.88</v>
      </c>
      <c r="D5" s="114"/>
      <c r="E5" s="113">
        <v>13273610.44</v>
      </c>
    </row>
    <row r="6" spans="1:5" ht="22.5" customHeight="1">
      <c r="A6" s="88"/>
      <c r="B6" s="88" t="s">
        <v>137</v>
      </c>
      <c r="C6" s="113">
        <v>339851.86</v>
      </c>
      <c r="D6" s="114"/>
      <c r="E6" s="113">
        <v>1459658.31</v>
      </c>
    </row>
    <row r="7" spans="1:5" ht="22.5" customHeight="1">
      <c r="A7" s="88"/>
      <c r="B7" s="88" t="s">
        <v>125</v>
      </c>
      <c r="C7" s="115"/>
      <c r="D7" s="88"/>
      <c r="E7" s="115"/>
    </row>
    <row r="8" spans="1:5" ht="22.5" customHeight="1">
      <c r="A8" s="88"/>
      <c r="B8" s="88" t="s">
        <v>96</v>
      </c>
      <c r="C8" s="113"/>
      <c r="D8" s="88"/>
      <c r="E8" s="113"/>
    </row>
    <row r="9" spans="1:5" ht="22.5" customHeight="1">
      <c r="A9" s="88"/>
      <c r="B9" s="88" t="s">
        <v>138</v>
      </c>
      <c r="C9" s="113">
        <v>0.01</v>
      </c>
      <c r="D9" s="88"/>
      <c r="E9" s="113">
        <v>0.01</v>
      </c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227475</v>
      </c>
      <c r="D11" s="88"/>
      <c r="E11" s="113">
        <v>461502</v>
      </c>
    </row>
    <row r="12" spans="1:5" ht="22.5" customHeight="1">
      <c r="A12" s="88"/>
      <c r="B12" s="88" t="s">
        <v>139</v>
      </c>
      <c r="C12" s="115">
        <v>6900</v>
      </c>
      <c r="D12" s="88"/>
      <c r="E12" s="115">
        <v>198350</v>
      </c>
    </row>
    <row r="13" spans="1:5" ht="22.5" customHeight="1">
      <c r="A13" s="88"/>
      <c r="B13" s="88" t="s">
        <v>140</v>
      </c>
      <c r="C13" s="115">
        <v>0</v>
      </c>
      <c r="D13" s="88"/>
      <c r="E13" s="115">
        <v>793805</v>
      </c>
    </row>
    <row r="14" spans="1:5" ht="22.5" customHeight="1">
      <c r="A14" s="88"/>
      <c r="B14" s="88" t="s">
        <v>141</v>
      </c>
      <c r="C14" s="115">
        <v>0</v>
      </c>
      <c r="D14" s="88"/>
      <c r="E14" s="115">
        <v>27750</v>
      </c>
    </row>
    <row r="15" spans="1:5" ht="22.5" customHeight="1">
      <c r="A15" s="88"/>
      <c r="B15" s="88" t="s">
        <v>142</v>
      </c>
      <c r="C15" s="115"/>
      <c r="D15" s="88"/>
      <c r="E15" s="115"/>
    </row>
    <row r="16" spans="1:5" ht="22.5" customHeight="1">
      <c r="A16" s="88"/>
      <c r="B16" s="88" t="s">
        <v>143</v>
      </c>
      <c r="C16" s="113"/>
      <c r="D16" s="88"/>
      <c r="E16" s="116"/>
    </row>
    <row r="17" spans="1:5" ht="22.5" customHeight="1">
      <c r="A17" s="88"/>
      <c r="B17" s="88" t="s">
        <v>144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3386148.7499999995</v>
      </c>
      <c r="D18" s="119"/>
      <c r="E18" s="120">
        <f>SUM(E5:E17)</f>
        <v>16214675.76</v>
      </c>
    </row>
    <row r="19" spans="1:5" ht="22.5" customHeight="1" thickTop="1">
      <c r="A19" s="3" t="s">
        <v>65</v>
      </c>
      <c r="B19" s="88"/>
      <c r="C19" s="88"/>
      <c r="D19" s="88"/>
      <c r="E19" s="121"/>
    </row>
    <row r="20" spans="1:5" ht="22.5" customHeight="1">
      <c r="A20" s="88"/>
      <c r="B20" s="88" t="s">
        <v>145</v>
      </c>
      <c r="C20" s="114">
        <f>1854452.86+445345</f>
        <v>2299797.8600000003</v>
      </c>
      <c r="D20" s="88"/>
      <c r="E20" s="114">
        <v>8117604.3</v>
      </c>
    </row>
    <row r="21" spans="1:5" ht="22.5" customHeight="1">
      <c r="A21" s="88"/>
      <c r="B21" s="88" t="s">
        <v>146</v>
      </c>
      <c r="C21" s="113">
        <v>454692.48</v>
      </c>
      <c r="D21" s="88"/>
      <c r="E21" s="113">
        <v>1471494.31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6900</v>
      </c>
      <c r="D23" s="88"/>
      <c r="E23" s="115">
        <v>198350</v>
      </c>
    </row>
    <row r="24" spans="1:5" ht="22.5" customHeight="1">
      <c r="A24" s="88"/>
      <c r="B24" s="88" t="s">
        <v>44</v>
      </c>
      <c r="C24" s="115">
        <v>28810</v>
      </c>
      <c r="D24" s="88"/>
      <c r="E24" s="115">
        <v>822615</v>
      </c>
    </row>
    <row r="25" spans="1:5" ht="22.5" customHeight="1">
      <c r="A25" s="88"/>
      <c r="B25" s="88" t="s">
        <v>62</v>
      </c>
      <c r="C25" s="115"/>
      <c r="D25" s="88"/>
      <c r="E25" s="115"/>
    </row>
    <row r="26" spans="1:5" ht="22.5" customHeight="1">
      <c r="A26" s="88"/>
      <c r="B26" s="88" t="s">
        <v>144</v>
      </c>
      <c r="C26" s="115"/>
      <c r="D26" s="88"/>
      <c r="E26" s="115">
        <v>262151.86</v>
      </c>
    </row>
    <row r="27" spans="1:5" ht="22.5" customHeight="1">
      <c r="A27" s="88"/>
      <c r="B27" s="88" t="s">
        <v>95</v>
      </c>
      <c r="C27" s="122"/>
      <c r="D27" s="88"/>
      <c r="E27" s="122"/>
    </row>
    <row r="28" spans="1:5" ht="22.5" customHeight="1">
      <c r="A28" s="88"/>
      <c r="B28" s="88" t="s">
        <v>96</v>
      </c>
      <c r="C28" s="122"/>
      <c r="D28" s="123"/>
      <c r="E28" s="122"/>
    </row>
    <row r="29" spans="1:5" ht="22.5" customHeight="1">
      <c r="A29" s="88"/>
      <c r="B29" s="88" t="s">
        <v>141</v>
      </c>
      <c r="C29" s="113"/>
      <c r="D29" s="123"/>
      <c r="E29" s="113"/>
    </row>
    <row r="30" spans="1:5" ht="22.5" customHeight="1">
      <c r="A30" s="88"/>
      <c r="B30" s="88" t="s">
        <v>142</v>
      </c>
      <c r="C30" s="113"/>
      <c r="D30" s="88"/>
      <c r="E30" s="113"/>
    </row>
    <row r="31" spans="1:5" ht="22.5" customHeight="1">
      <c r="A31" s="88"/>
      <c r="B31" s="88" t="s">
        <v>143</v>
      </c>
      <c r="C31" s="113"/>
      <c r="D31" s="88"/>
      <c r="E31" s="113"/>
    </row>
    <row r="32" spans="1:5" ht="22.5" customHeight="1">
      <c r="A32" s="88"/>
      <c r="B32" s="88" t="s">
        <v>125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2790200.3400000003</v>
      </c>
      <c r="D33" s="88"/>
      <c r="E33" s="124">
        <f>SUM(E20:E32)</f>
        <v>10872215.469999999</v>
      </c>
    </row>
    <row r="34" spans="1:5" ht="23.25" customHeight="1" thickTop="1">
      <c r="A34" s="88"/>
      <c r="B34" s="88" t="s">
        <v>147</v>
      </c>
      <c r="C34" s="125">
        <f>(C18-C33)</f>
        <v>595948.4099999992</v>
      </c>
      <c r="D34" s="126"/>
      <c r="E34" s="126">
        <f>(E18-E33)</f>
        <v>5342460.290000001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2015-05-07T04:34:59Z</dcterms:created>
  <dcterms:modified xsi:type="dcterms:W3CDTF">2015-05-07T04:35:40Z</dcterms:modified>
  <cp:category/>
  <cp:version/>
  <cp:contentType/>
  <cp:contentStatus/>
</cp:coreProperties>
</file>